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8304" activeTab="0"/>
  </bookViews>
  <sheets>
    <sheet name="JSIMetroResults" sheetId="1" r:id="rId1"/>
  </sheets>
  <definedNames/>
  <calcPr fullCalcOnLoad="1"/>
</workbook>
</file>

<file path=xl/sharedStrings.xml><?xml version="1.0" encoding="utf-8"?>
<sst xmlns="http://schemas.openxmlformats.org/spreadsheetml/2006/main" count="117" uniqueCount="82">
  <si>
    <t>Experiment\Time</t>
  </si>
  <si>
    <t>Z2</t>
  </si>
  <si>
    <t>Z1</t>
  </si>
  <si>
    <t>Zo</t>
  </si>
  <si>
    <t>(m)</t>
  </si>
  <si>
    <t>(m/s)</t>
  </si>
  <si>
    <t>(C)</t>
  </si>
  <si>
    <t>10\11.45-12.15</t>
  </si>
  <si>
    <t>10\12.15-12.45</t>
  </si>
  <si>
    <t>12\09.30-10.00</t>
  </si>
  <si>
    <t>12\10.00-10.30</t>
  </si>
  <si>
    <t>13\13.00-13.30</t>
  </si>
  <si>
    <t>13\13.30-14.00</t>
  </si>
  <si>
    <t>14\13.00-13.30</t>
  </si>
  <si>
    <t>14\13.30-14.00</t>
  </si>
  <si>
    <t>15\12.30-13.00</t>
  </si>
  <si>
    <t>15\13.00-13.30</t>
  </si>
  <si>
    <t>TZ1</t>
  </si>
  <si>
    <t>DT(Z2-Z1)</t>
  </si>
  <si>
    <t xml:space="preserve">U(Z2) </t>
  </si>
  <si>
    <t>TZ2</t>
  </si>
  <si>
    <t>Ustar</t>
  </si>
  <si>
    <t>Hflux</t>
  </si>
  <si>
    <t>(W/m2)</t>
  </si>
  <si>
    <t>Obk</t>
  </si>
  <si>
    <t>Frans Nieuwstadt's Results</t>
  </si>
  <si>
    <t>u*</t>
  </si>
  <si>
    <t>L</t>
  </si>
  <si>
    <t>Zi</t>
  </si>
  <si>
    <t>(m)_</t>
  </si>
  <si>
    <t>infinity</t>
  </si>
  <si>
    <t>Compare</t>
  </si>
  <si>
    <t>Irwin/Fran</t>
  </si>
  <si>
    <t>Average</t>
  </si>
  <si>
    <t>Sdev</t>
  </si>
  <si>
    <t>Median</t>
  </si>
  <si>
    <t>Sa</t>
  </si>
  <si>
    <t>Se</t>
  </si>
  <si>
    <t>Sy</t>
  </si>
  <si>
    <t>Sz</t>
  </si>
  <si>
    <t>Cy*U*Zi/Q</t>
  </si>
  <si>
    <t>(Deg)</t>
  </si>
  <si>
    <t>*Deg)</t>
  </si>
  <si>
    <t>(dimensionless)</t>
  </si>
  <si>
    <t>Nieuwstadt's Ustar and L values were provided to J.S. Irwin</t>
  </si>
  <si>
    <t>in an Email dated July 13, 1995.</t>
  </si>
  <si>
    <t xml:space="preserve">Values listed in Columns O through T are from Table 2 of </t>
  </si>
  <si>
    <t xml:space="preserve">van Duuren, H., and F.T.M. Nieuwstadt (1980):  Dispersion experiments from the </t>
  </si>
  <si>
    <t>213 m high meteorological mast at Cabauw in the Netherlands. Proceedings</t>
  </si>
  <si>
    <t>of the 14th International Colloquium, Paris, France May 5-8, 1980. Benarie (Ed.)</t>
  </si>
  <si>
    <t>Studies in Environmental Science, Volume 8, Elsevier Scientific Publishing</t>
  </si>
  <si>
    <t>Company, Amsterdam.</t>
  </si>
  <si>
    <t>van Duuren and Nieuwstadt (1980)</t>
  </si>
  <si>
    <t xml:space="preserve"> 1\11.45-12.15</t>
  </si>
  <si>
    <t xml:space="preserve"> 1\12.15-12.45</t>
  </si>
  <si>
    <t xml:space="preserve"> 2\12.00-12.30</t>
  </si>
  <si>
    <t xml:space="preserve"> 2\12.30-13.00</t>
  </si>
  <si>
    <t xml:space="preserve"> 3\12.45-13.15</t>
  </si>
  <si>
    <t xml:space="preserve"> 3\13.15-13.45</t>
  </si>
  <si>
    <t xml:space="preserve"> 4\13.45-14.15</t>
  </si>
  <si>
    <t xml:space="preserve"> 4\14.15-14.45</t>
  </si>
  <si>
    <t xml:space="preserve"> 5\12.00-12.30</t>
  </si>
  <si>
    <t xml:space="preserve"> 5\12.30-13.00</t>
  </si>
  <si>
    <t xml:space="preserve"> 6\12.30-13.00</t>
  </si>
  <si>
    <t xml:space="preserve"> 6\13.00-13.30</t>
  </si>
  <si>
    <t xml:space="preserve"> 7\11.00-11.30</t>
  </si>
  <si>
    <t xml:space="preserve"> 7\11.30-12.00</t>
  </si>
  <si>
    <t xml:space="preserve"> 8\11.15-11.45</t>
  </si>
  <si>
    <t xml:space="preserve"> 8\11.45-12.15</t>
  </si>
  <si>
    <t xml:space="preserve"> 9\10.45-11.15</t>
  </si>
  <si>
    <t xml:space="preserve"> 9\11.15-11.45</t>
  </si>
  <si>
    <t>UZ2</t>
  </si>
  <si>
    <t>(W/M2)</t>
  </si>
  <si>
    <t>Measurment Height</t>
  </si>
  <si>
    <t>Roughness Length</t>
  </si>
  <si>
    <t>Temperature at Z1</t>
  </si>
  <si>
    <t>Temperature at Z2</t>
  </si>
  <si>
    <t>Temperature Difference (TZ2-TZ1)</t>
  </si>
  <si>
    <t>Wind speed at Z2</t>
  </si>
  <si>
    <t>Deduced friction velocity</t>
  </si>
  <si>
    <t>Deduced Heat Flux</t>
  </si>
  <si>
    <t>Deduced Monin-Obukhov length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</si>
</sst>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workbookViewId="0" topLeftCell="A19">
      <selection activeCell="D36" sqref="D36"/>
    </sheetView>
  </sheetViews>
  <sheetFormatPr defaultColWidth="9.140625" defaultRowHeight="12.75"/>
  <cols>
    <col min="1" max="1" width="17.7109375" style="0" customWidth="1"/>
    <col min="4" max="7" width="8.8515625" style="3" customWidth="1"/>
    <col min="8" max="8" width="10.28125" style="3" customWidth="1"/>
    <col min="9" max="9" width="8.8515625" style="5" customWidth="1"/>
    <col min="10" max="11" width="8.8515625" style="3" customWidth="1"/>
    <col min="20" max="20" width="17.7109375" style="0" customWidth="1"/>
    <col min="23" max="24" width="8.8515625" style="3" customWidth="1"/>
  </cols>
  <sheetData>
    <row r="1" spans="13:24" ht="12.75">
      <c r="M1" t="s">
        <v>25</v>
      </c>
      <c r="P1" t="s">
        <v>52</v>
      </c>
      <c r="W1" s="3" t="s">
        <v>31</v>
      </c>
      <c r="X1" s="3" t="s">
        <v>31</v>
      </c>
    </row>
    <row r="2" spans="2:24" ht="12.75">
      <c r="B2" s="1" t="s">
        <v>2</v>
      </c>
      <c r="C2" s="1" t="s">
        <v>1</v>
      </c>
      <c r="D2" s="2" t="s">
        <v>3</v>
      </c>
      <c r="E2" s="2" t="s">
        <v>17</v>
      </c>
      <c r="F2" s="2" t="s">
        <v>20</v>
      </c>
      <c r="G2" s="2" t="s">
        <v>18</v>
      </c>
      <c r="H2" s="2" t="s">
        <v>19</v>
      </c>
      <c r="I2" s="4" t="s">
        <v>21</v>
      </c>
      <c r="J2" s="2" t="s">
        <v>22</v>
      </c>
      <c r="K2" s="2" t="s">
        <v>24</v>
      </c>
      <c r="M2" t="s">
        <v>26</v>
      </c>
      <c r="N2" t="s">
        <v>27</v>
      </c>
      <c r="O2" t="s">
        <v>28</v>
      </c>
      <c r="P2" t="s">
        <v>36</v>
      </c>
      <c r="Q2" t="s">
        <v>37</v>
      </c>
      <c r="R2" t="s">
        <v>38</v>
      </c>
      <c r="S2" t="s">
        <v>39</v>
      </c>
      <c r="T2" t="s">
        <v>40</v>
      </c>
      <c r="W2" s="3" t="s">
        <v>21</v>
      </c>
      <c r="X2" s="3" t="s">
        <v>24</v>
      </c>
    </row>
    <row r="3" spans="1:24" ht="12.75">
      <c r="A3" t="s">
        <v>0</v>
      </c>
      <c r="B3" s="1" t="s">
        <v>4</v>
      </c>
      <c r="C3" s="1" t="s">
        <v>4</v>
      </c>
      <c r="D3" s="2" t="s">
        <v>4</v>
      </c>
      <c r="E3" s="2" t="s">
        <v>6</v>
      </c>
      <c r="F3" s="2" t="s">
        <v>6</v>
      </c>
      <c r="G3" s="2" t="s">
        <v>6</v>
      </c>
      <c r="H3" s="2" t="s">
        <v>5</v>
      </c>
      <c r="I3" s="4" t="s">
        <v>5</v>
      </c>
      <c r="J3" s="2" t="s">
        <v>23</v>
      </c>
      <c r="K3" s="2" t="s">
        <v>4</v>
      </c>
      <c r="M3" t="s">
        <v>5</v>
      </c>
      <c r="N3" t="s">
        <v>29</v>
      </c>
      <c r="O3" t="s">
        <v>4</v>
      </c>
      <c r="P3" t="s">
        <v>41</v>
      </c>
      <c r="Q3" t="s">
        <v>42</v>
      </c>
      <c r="R3" t="s">
        <v>4</v>
      </c>
      <c r="S3" t="s">
        <v>4</v>
      </c>
      <c r="T3" t="s">
        <v>43</v>
      </c>
      <c r="W3" s="3" t="s">
        <v>32</v>
      </c>
      <c r="X3" s="3" t="s">
        <v>32</v>
      </c>
    </row>
    <row r="4" spans="1:24" ht="12.75">
      <c r="A4" t="s">
        <v>53</v>
      </c>
      <c r="B4">
        <v>2</v>
      </c>
      <c r="C4">
        <v>10</v>
      </c>
      <c r="D4" s="3">
        <v>0.19</v>
      </c>
      <c r="E4" s="3">
        <v>13.3</v>
      </c>
      <c r="F4" s="3">
        <f>+(12.8+13.1)/2</f>
        <v>12.95</v>
      </c>
      <c r="G4" s="3">
        <f>+F4-E4</f>
        <v>-0.3500000000000014</v>
      </c>
      <c r="H4" s="3">
        <v>5.5</v>
      </c>
      <c r="I4" s="5">
        <v>0.571</v>
      </c>
      <c r="J4" s="3">
        <v>53.3</v>
      </c>
      <c r="K4" s="3">
        <v>-311.12</v>
      </c>
      <c r="M4">
        <v>0.54</v>
      </c>
      <c r="N4">
        <v>-254</v>
      </c>
      <c r="O4" t="s">
        <v>30</v>
      </c>
      <c r="Q4">
        <v>5.9</v>
      </c>
      <c r="R4">
        <v>315</v>
      </c>
      <c r="T4">
        <v>0.78</v>
      </c>
      <c r="W4" s="3">
        <f>+I4/M4</f>
        <v>1.0574074074074074</v>
      </c>
      <c r="X4" s="3">
        <f>+K4/N4</f>
        <v>1.2248818897637797</v>
      </c>
    </row>
    <row r="5" spans="1:24" ht="12.75">
      <c r="A5" t="s">
        <v>54</v>
      </c>
      <c r="B5">
        <v>2</v>
      </c>
      <c r="C5">
        <v>10</v>
      </c>
      <c r="D5" s="3">
        <v>0.19</v>
      </c>
      <c r="E5" s="3">
        <v>13.45</v>
      </c>
      <c r="F5" s="3">
        <v>13.15</v>
      </c>
      <c r="G5" s="3">
        <f>+F5-E5</f>
        <v>-0.29999999999999893</v>
      </c>
      <c r="H5" s="3">
        <v>5.1</v>
      </c>
      <c r="I5" s="5">
        <v>0.528</v>
      </c>
      <c r="J5" s="3">
        <v>40.05</v>
      </c>
      <c r="K5" s="3">
        <v>-328.79</v>
      </c>
      <c r="M5">
        <v>0.49</v>
      </c>
      <c r="N5">
        <v>-195</v>
      </c>
      <c r="O5" t="s">
        <v>30</v>
      </c>
      <c r="Q5">
        <v>6.4</v>
      </c>
      <c r="R5">
        <v>228</v>
      </c>
      <c r="S5">
        <v>416</v>
      </c>
      <c r="T5">
        <v>0.34</v>
      </c>
      <c r="W5" s="3">
        <f aca="true" t="shared" si="0" ref="W5:W31">+I5/M5</f>
        <v>1.0775510204081633</v>
      </c>
      <c r="X5" s="3">
        <f>+K5/N5</f>
        <v>1.6861025641025642</v>
      </c>
    </row>
    <row r="6" spans="1:24" ht="12.75">
      <c r="A6" t="s">
        <v>55</v>
      </c>
      <c r="B6">
        <v>2</v>
      </c>
      <c r="C6">
        <v>10</v>
      </c>
      <c r="D6" s="3">
        <v>0.19</v>
      </c>
      <c r="E6" s="3">
        <v>15.6</v>
      </c>
      <c r="F6" s="3">
        <v>15.3</v>
      </c>
      <c r="G6" s="3">
        <f aca="true" t="shared" si="1" ref="G6:G31">+F6-E6</f>
        <v>-0.29999999999999893</v>
      </c>
      <c r="H6" s="3">
        <v>6.4</v>
      </c>
      <c r="I6" s="5">
        <v>0.657</v>
      </c>
      <c r="J6" s="3">
        <v>47.65</v>
      </c>
      <c r="K6" s="3">
        <v>-531.06</v>
      </c>
      <c r="M6">
        <v>0.53</v>
      </c>
      <c r="N6">
        <v>-367</v>
      </c>
      <c r="O6">
        <v>540</v>
      </c>
      <c r="P6">
        <v>5.7</v>
      </c>
      <c r="Q6">
        <v>3.2</v>
      </c>
      <c r="R6">
        <v>195</v>
      </c>
      <c r="S6">
        <v>135</v>
      </c>
      <c r="T6">
        <v>0.39</v>
      </c>
      <c r="W6" s="3">
        <f t="shared" si="0"/>
        <v>1.239622641509434</v>
      </c>
      <c r="X6" s="3">
        <f>+K6/N6</f>
        <v>1.4470299727520435</v>
      </c>
    </row>
    <row r="7" spans="1:24" ht="12.75">
      <c r="A7" t="s">
        <v>56</v>
      </c>
      <c r="B7">
        <v>2</v>
      </c>
      <c r="C7">
        <v>10</v>
      </c>
      <c r="D7" s="3">
        <v>0.19</v>
      </c>
      <c r="E7" s="3">
        <v>16.2</v>
      </c>
      <c r="F7" s="3">
        <v>16</v>
      </c>
      <c r="G7" s="3">
        <f t="shared" si="1"/>
        <v>-0.1999999999999993</v>
      </c>
      <c r="H7" s="3">
        <v>6.7</v>
      </c>
      <c r="I7" s="5">
        <v>0.682</v>
      </c>
      <c r="J7" s="3">
        <v>26.24</v>
      </c>
      <c r="K7" s="3">
        <v>-1079.05</v>
      </c>
      <c r="M7">
        <v>0.58</v>
      </c>
      <c r="N7">
        <v>-425</v>
      </c>
      <c r="O7">
        <v>590</v>
      </c>
      <c r="P7">
        <v>6.9</v>
      </c>
      <c r="Q7">
        <v>3.4</v>
      </c>
      <c r="R7">
        <v>238</v>
      </c>
      <c r="S7">
        <v>135</v>
      </c>
      <c r="T7">
        <v>0.39</v>
      </c>
      <c r="W7" s="3">
        <f t="shared" si="0"/>
        <v>1.1758620689655175</v>
      </c>
      <c r="X7" s="3">
        <f>+K7/N7</f>
        <v>2.5389411764705883</v>
      </c>
    </row>
    <row r="8" spans="1:24" ht="12.75">
      <c r="A8" t="s">
        <v>57</v>
      </c>
      <c r="B8">
        <v>2</v>
      </c>
      <c r="C8">
        <v>10</v>
      </c>
      <c r="D8" s="3">
        <v>0.19</v>
      </c>
      <c r="E8" s="3">
        <v>14.8</v>
      </c>
      <c r="F8" s="3">
        <v>14.55</v>
      </c>
      <c r="G8" s="3">
        <f t="shared" si="1"/>
        <v>-0.25</v>
      </c>
      <c r="H8" s="3">
        <v>4</v>
      </c>
      <c r="I8" s="5">
        <v>0.417</v>
      </c>
      <c r="J8" s="3">
        <v>24.96</v>
      </c>
      <c r="K8" s="3">
        <v>-259.29</v>
      </c>
      <c r="M8">
        <v>0.38</v>
      </c>
      <c r="N8">
        <v>-146</v>
      </c>
      <c r="O8">
        <v>370</v>
      </c>
      <c r="P8">
        <v>5.4</v>
      </c>
      <c r="Q8">
        <v>4</v>
      </c>
      <c r="R8">
        <v>212</v>
      </c>
      <c r="T8">
        <v>0.63</v>
      </c>
      <c r="W8" s="3">
        <f t="shared" si="0"/>
        <v>1.0973684210526315</v>
      </c>
      <c r="X8" s="3">
        <f>+K8/N8</f>
        <v>1.7759589041095891</v>
      </c>
    </row>
    <row r="9" spans="1:24" ht="12.75">
      <c r="A9" t="s">
        <v>58</v>
      </c>
      <c r="B9">
        <v>2</v>
      </c>
      <c r="C9">
        <v>10</v>
      </c>
      <c r="D9" s="3">
        <v>0.19</v>
      </c>
      <c r="E9" s="3">
        <v>15.25</v>
      </c>
      <c r="F9" s="3">
        <v>15.05</v>
      </c>
      <c r="G9" s="3">
        <f t="shared" si="1"/>
        <v>-0.1999999999999993</v>
      </c>
      <c r="H9" s="3">
        <v>3.85</v>
      </c>
      <c r="I9" s="5">
        <v>0.399</v>
      </c>
      <c r="J9" s="3">
        <v>16.42</v>
      </c>
      <c r="K9" s="3">
        <v>-343.89</v>
      </c>
      <c r="M9">
        <v>0.37</v>
      </c>
      <c r="N9">
        <v>-318</v>
      </c>
      <c r="O9">
        <v>420</v>
      </c>
      <c r="P9">
        <v>6.5</v>
      </c>
      <c r="Q9">
        <v>4.5</v>
      </c>
      <c r="R9">
        <v>188</v>
      </c>
      <c r="T9">
        <v>0.48</v>
      </c>
      <c r="W9" s="3">
        <f t="shared" si="0"/>
        <v>1.0783783783783785</v>
      </c>
      <c r="X9" s="3">
        <f>+K9/N9</f>
        <v>1.0814150943396226</v>
      </c>
    </row>
    <row r="10" spans="1:23" ht="12.75">
      <c r="A10" t="s">
        <v>59</v>
      </c>
      <c r="B10">
        <v>2</v>
      </c>
      <c r="C10">
        <v>10</v>
      </c>
      <c r="D10" s="3">
        <v>0.19</v>
      </c>
      <c r="E10" s="3">
        <v>11.2</v>
      </c>
      <c r="F10" s="3">
        <v>11.3</v>
      </c>
      <c r="G10" s="3">
        <f t="shared" si="1"/>
        <v>0.10000000000000142</v>
      </c>
      <c r="H10" s="3">
        <v>2.55</v>
      </c>
      <c r="I10" s="5">
        <v>0.23</v>
      </c>
      <c r="J10" s="3">
        <v>-10.32</v>
      </c>
      <c r="K10" s="3">
        <v>105.49</v>
      </c>
      <c r="M10">
        <v>0.29</v>
      </c>
      <c r="O10">
        <v>500</v>
      </c>
      <c r="P10">
        <v>5.3</v>
      </c>
      <c r="Q10">
        <v>2.5</v>
      </c>
      <c r="R10">
        <v>166</v>
      </c>
      <c r="T10">
        <v>0.02</v>
      </c>
      <c r="W10" s="3">
        <f t="shared" si="0"/>
        <v>0.7931034482758622</v>
      </c>
    </row>
    <row r="11" spans="1:23" ht="12.75">
      <c r="A11" t="s">
        <v>60</v>
      </c>
      <c r="B11">
        <v>2</v>
      </c>
      <c r="C11">
        <v>10</v>
      </c>
      <c r="D11" s="3">
        <v>0.19</v>
      </c>
      <c r="E11" s="3">
        <v>11.45</v>
      </c>
      <c r="F11" s="3">
        <v>11.45</v>
      </c>
      <c r="G11" s="3">
        <f t="shared" si="1"/>
        <v>0</v>
      </c>
      <c r="H11" s="3">
        <v>2.2</v>
      </c>
      <c r="I11" s="5">
        <v>0.208</v>
      </c>
      <c r="J11" s="3">
        <v>-4.43</v>
      </c>
      <c r="K11" s="3">
        <v>180.67</v>
      </c>
      <c r="M11">
        <v>0.25</v>
      </c>
      <c r="O11">
        <v>500</v>
      </c>
      <c r="P11">
        <v>5.4</v>
      </c>
      <c r="Q11">
        <v>2.6</v>
      </c>
      <c r="R11">
        <v>221</v>
      </c>
      <c r="T11">
        <v>0.04</v>
      </c>
      <c r="W11" s="3">
        <f t="shared" si="0"/>
        <v>0.832</v>
      </c>
    </row>
    <row r="12" spans="1:24" ht="12.75">
      <c r="A12" t="s">
        <v>61</v>
      </c>
      <c r="B12">
        <v>2</v>
      </c>
      <c r="C12">
        <v>10</v>
      </c>
      <c r="D12" s="3">
        <v>0.1</v>
      </c>
      <c r="E12" s="3">
        <v>9</v>
      </c>
      <c r="F12" s="3">
        <v>8.9</v>
      </c>
      <c r="G12" s="3">
        <f t="shared" si="1"/>
        <v>-0.09999999999999964</v>
      </c>
      <c r="H12" s="3">
        <v>5.1</v>
      </c>
      <c r="I12" s="5">
        <v>0.444</v>
      </c>
      <c r="J12" s="3">
        <v>3.09</v>
      </c>
      <c r="K12" s="3">
        <v>-2535.2</v>
      </c>
      <c r="M12">
        <v>0.36</v>
      </c>
      <c r="N12">
        <v>-4539</v>
      </c>
      <c r="O12">
        <v>250</v>
      </c>
      <c r="P12">
        <v>4</v>
      </c>
      <c r="Q12">
        <v>2.7</v>
      </c>
      <c r="R12">
        <v>198</v>
      </c>
      <c r="S12">
        <v>76</v>
      </c>
      <c r="T12">
        <v>0.52</v>
      </c>
      <c r="W12" s="3">
        <f t="shared" si="0"/>
        <v>1.2333333333333334</v>
      </c>
      <c r="X12" s="3">
        <f>+K12/N12</f>
        <v>0.5585371227142542</v>
      </c>
    </row>
    <row r="13" spans="1:23" ht="12.75">
      <c r="A13" t="s">
        <v>62</v>
      </c>
      <c r="B13">
        <v>2</v>
      </c>
      <c r="C13">
        <v>10</v>
      </c>
      <c r="D13" s="3">
        <v>0.1</v>
      </c>
      <c r="E13" s="3">
        <v>9</v>
      </c>
      <c r="F13" s="3">
        <v>9</v>
      </c>
      <c r="G13" s="3">
        <f t="shared" si="1"/>
        <v>0</v>
      </c>
      <c r="H13" s="3">
        <v>4.8</v>
      </c>
      <c r="I13" s="5">
        <v>0.41</v>
      </c>
      <c r="J13" s="3">
        <v>-9.64</v>
      </c>
      <c r="K13" s="3">
        <v>638.11</v>
      </c>
      <c r="M13">
        <v>0.34</v>
      </c>
      <c r="O13">
        <v>250</v>
      </c>
      <c r="P13">
        <v>4.5</v>
      </c>
      <c r="Q13">
        <v>2.8</v>
      </c>
      <c r="R13">
        <v>209</v>
      </c>
      <c r="S13">
        <v>107</v>
      </c>
      <c r="T13">
        <v>0.45</v>
      </c>
      <c r="W13" s="3">
        <f t="shared" si="0"/>
        <v>1.2058823529411764</v>
      </c>
    </row>
    <row r="14" spans="1:23" ht="12.75">
      <c r="A14" t="s">
        <v>63</v>
      </c>
      <c r="B14">
        <v>2</v>
      </c>
      <c r="C14">
        <v>10</v>
      </c>
      <c r="D14" s="3">
        <v>0.1</v>
      </c>
      <c r="E14" s="3">
        <v>5.6</v>
      </c>
      <c r="F14" s="3">
        <v>5.5</v>
      </c>
      <c r="G14" s="3">
        <f t="shared" si="1"/>
        <v>-0.09999999999999964</v>
      </c>
      <c r="H14" s="3">
        <v>4.6</v>
      </c>
      <c r="I14" s="5">
        <v>0.401</v>
      </c>
      <c r="J14" s="3">
        <v>2.83</v>
      </c>
      <c r="K14" s="3">
        <v>-2033.41</v>
      </c>
      <c r="M14">
        <v>0.41</v>
      </c>
      <c r="O14">
        <v>900</v>
      </c>
      <c r="P14">
        <v>5.4</v>
      </c>
      <c r="Q14">
        <v>4.3</v>
      </c>
      <c r="R14">
        <v>185</v>
      </c>
      <c r="S14">
        <v>162</v>
      </c>
      <c r="T14">
        <v>0.35</v>
      </c>
      <c r="W14" s="3">
        <f t="shared" si="0"/>
        <v>0.978048780487805</v>
      </c>
    </row>
    <row r="15" spans="1:23" ht="12.75">
      <c r="A15" t="s">
        <v>64</v>
      </c>
      <c r="B15">
        <v>2</v>
      </c>
      <c r="C15">
        <v>10</v>
      </c>
      <c r="D15" s="3">
        <v>0.1</v>
      </c>
      <c r="E15" s="3">
        <v>5.6</v>
      </c>
      <c r="F15" s="3">
        <v>5.6</v>
      </c>
      <c r="G15" s="3">
        <f t="shared" si="1"/>
        <v>0</v>
      </c>
      <c r="H15" s="3">
        <v>4.5</v>
      </c>
      <c r="I15" s="5">
        <v>0.383</v>
      </c>
      <c r="J15" s="3">
        <v>-9.07</v>
      </c>
      <c r="K15" s="3">
        <v>554.41</v>
      </c>
      <c r="M15">
        <v>0.4</v>
      </c>
      <c r="O15">
        <v>900</v>
      </c>
      <c r="P15">
        <v>5</v>
      </c>
      <c r="Q15">
        <v>3.6</v>
      </c>
      <c r="R15">
        <v>206</v>
      </c>
      <c r="S15">
        <v>166</v>
      </c>
      <c r="T15">
        <v>0.34</v>
      </c>
      <c r="W15" s="3">
        <f t="shared" si="0"/>
        <v>0.9575</v>
      </c>
    </row>
    <row r="16" spans="1:24" ht="12.75">
      <c r="A16" t="s">
        <v>65</v>
      </c>
      <c r="B16">
        <v>2</v>
      </c>
      <c r="C16">
        <v>10</v>
      </c>
      <c r="D16" s="3">
        <v>0.1</v>
      </c>
      <c r="E16" s="3">
        <v>11</v>
      </c>
      <c r="F16" s="3">
        <v>10.4</v>
      </c>
      <c r="G16" s="3">
        <f t="shared" si="1"/>
        <v>-0.5999999999999996</v>
      </c>
      <c r="H16" s="3">
        <v>5.7</v>
      </c>
      <c r="I16" s="5">
        <v>0.523</v>
      </c>
      <c r="J16" s="3">
        <v>107.98</v>
      </c>
      <c r="K16" s="3">
        <v>-118.08</v>
      </c>
      <c r="M16">
        <v>0.55</v>
      </c>
      <c r="N16">
        <v>-109</v>
      </c>
      <c r="O16">
        <v>1450</v>
      </c>
      <c r="P16">
        <v>11.5</v>
      </c>
      <c r="Q16">
        <v>9.3</v>
      </c>
      <c r="R16">
        <v>367</v>
      </c>
      <c r="S16">
        <v>416</v>
      </c>
      <c r="T16">
        <v>0.34</v>
      </c>
      <c r="W16" s="3">
        <f t="shared" si="0"/>
        <v>0.9509090909090908</v>
      </c>
      <c r="X16" s="3">
        <f>+K16/N16</f>
        <v>1.0833027522935779</v>
      </c>
    </row>
    <row r="17" spans="1:24" ht="12.75">
      <c r="A17" t="s">
        <v>66</v>
      </c>
      <c r="B17">
        <v>2</v>
      </c>
      <c r="C17">
        <v>10</v>
      </c>
      <c r="D17" s="3">
        <v>0.1</v>
      </c>
      <c r="E17" s="3">
        <v>11.2</v>
      </c>
      <c r="F17" s="3">
        <v>10.7</v>
      </c>
      <c r="G17" s="3">
        <f t="shared" si="1"/>
        <v>-0.5</v>
      </c>
      <c r="H17" s="3">
        <v>5.6</v>
      </c>
      <c r="I17" s="5">
        <v>0.51</v>
      </c>
      <c r="J17" s="3">
        <v>82.15</v>
      </c>
      <c r="K17" s="3">
        <v>-143.71</v>
      </c>
      <c r="M17">
        <v>0.54</v>
      </c>
      <c r="N17">
        <v>-104</v>
      </c>
      <c r="O17">
        <v>1580</v>
      </c>
      <c r="W17" s="3">
        <f t="shared" si="0"/>
        <v>0.9444444444444444</v>
      </c>
      <c r="X17" s="3">
        <f>+K17/N17</f>
        <v>1.3818269230769231</v>
      </c>
    </row>
    <row r="18" spans="1:20" ht="12.75">
      <c r="A18" t="s">
        <v>67</v>
      </c>
      <c r="B18">
        <v>2</v>
      </c>
      <c r="C18">
        <v>40</v>
      </c>
      <c r="D18" s="3">
        <v>0.21</v>
      </c>
      <c r="E18" s="3">
        <v>9.45</v>
      </c>
      <c r="F18" s="3">
        <v>8.95</v>
      </c>
      <c r="G18" s="3">
        <f t="shared" si="1"/>
        <v>-0.5</v>
      </c>
      <c r="H18" s="3">
        <v>5.8</v>
      </c>
      <c r="I18" s="5">
        <v>0.456</v>
      </c>
      <c r="J18" s="3">
        <v>10.98</v>
      </c>
      <c r="K18" s="3">
        <v>-772.49</v>
      </c>
      <c r="O18">
        <v>500</v>
      </c>
      <c r="P18">
        <v>5.2</v>
      </c>
      <c r="Q18">
        <v>3.6</v>
      </c>
      <c r="R18">
        <v>210</v>
      </c>
      <c r="T18">
        <v>0.34</v>
      </c>
    </row>
    <row r="19" spans="1:20" ht="12.75">
      <c r="A19" t="s">
        <v>68</v>
      </c>
      <c r="B19">
        <v>2</v>
      </c>
      <c r="C19">
        <v>40</v>
      </c>
      <c r="D19" s="3">
        <v>0.21</v>
      </c>
      <c r="E19" s="3">
        <v>9.45</v>
      </c>
      <c r="F19" s="3">
        <v>8.95</v>
      </c>
      <c r="G19" s="3">
        <f t="shared" si="1"/>
        <v>-0.5</v>
      </c>
      <c r="H19" s="3">
        <v>5.8</v>
      </c>
      <c r="I19" s="5">
        <v>0.456</v>
      </c>
      <c r="J19" s="3">
        <v>10.98</v>
      </c>
      <c r="K19" s="3">
        <v>-772.49</v>
      </c>
      <c r="O19">
        <v>500</v>
      </c>
      <c r="P19">
        <v>6.7</v>
      </c>
      <c r="Q19">
        <v>3.5</v>
      </c>
      <c r="R19">
        <v>401</v>
      </c>
      <c r="T19">
        <v>0.21</v>
      </c>
    </row>
    <row r="20" spans="1:20" ht="12.75">
      <c r="A20" t="s">
        <v>69</v>
      </c>
      <c r="B20">
        <v>2</v>
      </c>
      <c r="C20">
        <v>40</v>
      </c>
      <c r="D20" s="3">
        <v>0.11</v>
      </c>
      <c r="E20" s="3">
        <v>13</v>
      </c>
      <c r="F20" s="3">
        <v>11.6</v>
      </c>
      <c r="G20" s="3">
        <f t="shared" si="1"/>
        <v>-1.4000000000000004</v>
      </c>
      <c r="H20" s="3">
        <v>6.35</v>
      </c>
      <c r="I20" s="5">
        <v>0.498</v>
      </c>
      <c r="J20" s="3">
        <v>143.58</v>
      </c>
      <c r="K20" s="3">
        <v>-76.88</v>
      </c>
      <c r="O20">
        <v>1580</v>
      </c>
      <c r="P20">
        <v>6</v>
      </c>
      <c r="Q20">
        <v>8.7</v>
      </c>
      <c r="R20">
        <v>330</v>
      </c>
      <c r="S20">
        <v>372</v>
      </c>
      <c r="T20">
        <v>0.37</v>
      </c>
    </row>
    <row r="21" spans="1:20" ht="12.75">
      <c r="A21" t="s">
        <v>70</v>
      </c>
      <c r="B21">
        <v>2</v>
      </c>
      <c r="C21">
        <v>40</v>
      </c>
      <c r="D21" s="3">
        <v>0.11</v>
      </c>
      <c r="E21" s="3">
        <v>13.2</v>
      </c>
      <c r="F21" s="3">
        <v>11.8</v>
      </c>
      <c r="G21" s="3">
        <f t="shared" si="1"/>
        <v>-1.3999999999999986</v>
      </c>
      <c r="H21" s="3">
        <v>5.85</v>
      </c>
      <c r="I21" s="5">
        <v>0.466</v>
      </c>
      <c r="J21" s="3">
        <v>142.02</v>
      </c>
      <c r="K21" s="3">
        <v>-63.76</v>
      </c>
      <c r="O21">
        <v>1580</v>
      </c>
      <c r="P21">
        <v>7.2</v>
      </c>
      <c r="Q21">
        <v>8.2</v>
      </c>
      <c r="R21">
        <v>333</v>
      </c>
      <c r="S21">
        <v>488</v>
      </c>
      <c r="T21">
        <v>0.3</v>
      </c>
    </row>
    <row r="22" spans="1:24" ht="12.75">
      <c r="A22" t="s">
        <v>7</v>
      </c>
      <c r="B22">
        <v>2</v>
      </c>
      <c r="C22">
        <v>10</v>
      </c>
      <c r="D22" s="3">
        <v>0.19</v>
      </c>
      <c r="E22" s="3">
        <v>21.9</v>
      </c>
      <c r="F22" s="3">
        <v>21.8</v>
      </c>
      <c r="G22" s="3">
        <f t="shared" si="1"/>
        <v>-0.09999999999999787</v>
      </c>
      <c r="H22" s="3">
        <v>5.35</v>
      </c>
      <c r="I22" s="5">
        <v>0.541</v>
      </c>
      <c r="J22" s="3">
        <v>3.58</v>
      </c>
      <c r="K22" s="3">
        <v>-3953.37</v>
      </c>
      <c r="M22">
        <v>0.49</v>
      </c>
      <c r="N22">
        <v>-589</v>
      </c>
      <c r="O22">
        <v>600</v>
      </c>
      <c r="P22">
        <v>4.7</v>
      </c>
      <c r="Q22">
        <v>4.2</v>
      </c>
      <c r="R22">
        <v>178</v>
      </c>
      <c r="T22">
        <v>0.23</v>
      </c>
      <c r="W22" s="3">
        <f t="shared" si="0"/>
        <v>1.1040816326530614</v>
      </c>
      <c r="X22" s="3">
        <f>+K22/N22</f>
        <v>6.7120033955857386</v>
      </c>
    </row>
    <row r="23" spans="1:24" ht="12.75">
      <c r="A23" t="s">
        <v>8</v>
      </c>
      <c r="B23">
        <v>2</v>
      </c>
      <c r="C23">
        <v>10</v>
      </c>
      <c r="D23" s="3">
        <v>0.19</v>
      </c>
      <c r="E23" s="3">
        <v>22.25</v>
      </c>
      <c r="F23" s="3">
        <v>22.15</v>
      </c>
      <c r="G23" s="3">
        <f t="shared" si="1"/>
        <v>-0.10000000000000142</v>
      </c>
      <c r="H23" s="3">
        <v>5.7</v>
      </c>
      <c r="I23" s="5">
        <v>0.577</v>
      </c>
      <c r="J23" s="3">
        <v>3.8</v>
      </c>
      <c r="K23" s="3">
        <v>-4495.5</v>
      </c>
      <c r="M23">
        <v>0.66</v>
      </c>
      <c r="N23">
        <v>-1228</v>
      </c>
      <c r="O23">
        <v>600</v>
      </c>
      <c r="P23">
        <v>6.1</v>
      </c>
      <c r="Q23">
        <v>6.6</v>
      </c>
      <c r="R23">
        <v>247</v>
      </c>
      <c r="S23">
        <v>293</v>
      </c>
      <c r="T23">
        <v>0.49</v>
      </c>
      <c r="W23" s="3">
        <f t="shared" si="0"/>
        <v>0.8742424242424242</v>
      </c>
      <c r="X23" s="3">
        <f>+K23/N23</f>
        <v>3.660830618892508</v>
      </c>
    </row>
    <row r="24" spans="1:20" ht="12.75">
      <c r="A24" t="s">
        <v>9</v>
      </c>
      <c r="B24">
        <v>2</v>
      </c>
      <c r="C24">
        <v>40</v>
      </c>
      <c r="D24" s="3">
        <v>0.07</v>
      </c>
      <c r="E24" s="3">
        <v>16.8</v>
      </c>
      <c r="F24" s="3">
        <v>15.9</v>
      </c>
      <c r="G24" s="3">
        <f t="shared" si="1"/>
        <v>-0.9000000000000004</v>
      </c>
      <c r="H24" s="3">
        <v>9.1</v>
      </c>
      <c r="I24" s="5">
        <v>0.606</v>
      </c>
      <c r="J24" s="3">
        <v>65.23</v>
      </c>
      <c r="K24" s="3">
        <v>-304.49</v>
      </c>
      <c r="O24" t="s">
        <v>30</v>
      </c>
      <c r="P24">
        <v>6</v>
      </c>
      <c r="Q24">
        <v>4.6</v>
      </c>
      <c r="R24">
        <v>376</v>
      </c>
      <c r="S24">
        <v>109</v>
      </c>
      <c r="T24">
        <v>0.27</v>
      </c>
    </row>
    <row r="25" spans="1:11" ht="12.75">
      <c r="A25" t="s">
        <v>10</v>
      </c>
      <c r="B25">
        <v>2</v>
      </c>
      <c r="C25">
        <v>10</v>
      </c>
      <c r="D25" s="3">
        <v>0.07</v>
      </c>
      <c r="E25" s="3">
        <v>14</v>
      </c>
      <c r="F25" s="3">
        <v>14.5</v>
      </c>
      <c r="G25" s="3">
        <f t="shared" si="1"/>
        <v>0.5</v>
      </c>
      <c r="H25" s="3">
        <v>5.4</v>
      </c>
      <c r="I25" s="5">
        <v>0.395</v>
      </c>
      <c r="J25" s="3">
        <v>-56.16</v>
      </c>
      <c r="K25" s="3">
        <v>98.13</v>
      </c>
    </row>
    <row r="26" spans="1:23" ht="12.75">
      <c r="A26" t="s">
        <v>11</v>
      </c>
      <c r="B26">
        <v>2</v>
      </c>
      <c r="C26">
        <v>10</v>
      </c>
      <c r="D26" s="3">
        <v>0.19</v>
      </c>
      <c r="E26" s="3">
        <v>20</v>
      </c>
      <c r="F26" s="3">
        <v>20</v>
      </c>
      <c r="G26" s="3">
        <f t="shared" si="1"/>
        <v>0</v>
      </c>
      <c r="H26" s="3">
        <v>2.2</v>
      </c>
      <c r="I26" s="5">
        <v>0.208</v>
      </c>
      <c r="J26" s="3">
        <v>-4.32</v>
      </c>
      <c r="K26" s="3">
        <v>186.14</v>
      </c>
      <c r="M26">
        <v>0.27</v>
      </c>
      <c r="O26">
        <v>200</v>
      </c>
      <c r="P26">
        <v>4.2</v>
      </c>
      <c r="Q26">
        <v>3.5</v>
      </c>
      <c r="R26">
        <v>184</v>
      </c>
      <c r="S26">
        <v>87</v>
      </c>
      <c r="T26">
        <v>0.48</v>
      </c>
      <c r="W26" s="3">
        <f t="shared" si="0"/>
        <v>0.7703703703703703</v>
      </c>
    </row>
    <row r="27" spans="1:23" ht="12.75">
      <c r="A27" t="s">
        <v>12</v>
      </c>
      <c r="B27">
        <v>2</v>
      </c>
      <c r="C27">
        <v>10</v>
      </c>
      <c r="D27" s="3">
        <v>0.19</v>
      </c>
      <c r="E27" s="3">
        <v>19.7</v>
      </c>
      <c r="F27" s="3">
        <v>19.7</v>
      </c>
      <c r="G27" s="3">
        <f t="shared" si="1"/>
        <v>0</v>
      </c>
      <c r="H27" s="3">
        <v>3.8</v>
      </c>
      <c r="I27" s="5">
        <v>0.375</v>
      </c>
      <c r="J27" s="3">
        <v>-8.45</v>
      </c>
      <c r="K27" s="3">
        <v>557.34</v>
      </c>
      <c r="M27">
        <v>0.43</v>
      </c>
      <c r="O27">
        <v>200</v>
      </c>
      <c r="P27">
        <v>6.7</v>
      </c>
      <c r="Q27">
        <v>4.3</v>
      </c>
      <c r="R27">
        <v>355</v>
      </c>
      <c r="T27">
        <v>0.68</v>
      </c>
      <c r="W27" s="3">
        <f t="shared" si="0"/>
        <v>0.872093023255814</v>
      </c>
    </row>
    <row r="28" spans="1:23" ht="12.75">
      <c r="A28" t="s">
        <v>13</v>
      </c>
      <c r="B28">
        <v>2</v>
      </c>
      <c r="C28">
        <v>10</v>
      </c>
      <c r="D28" s="3">
        <v>0.19</v>
      </c>
      <c r="E28" s="3">
        <v>19</v>
      </c>
      <c r="F28" s="3">
        <v>18.7</v>
      </c>
      <c r="G28" s="3">
        <f t="shared" si="1"/>
        <v>-0.3000000000000007</v>
      </c>
      <c r="H28" s="3">
        <v>3.7</v>
      </c>
      <c r="I28" s="5">
        <v>0.391</v>
      </c>
      <c r="J28" s="3">
        <v>31.46</v>
      </c>
      <c r="K28" s="3">
        <v>-169.91</v>
      </c>
      <c r="M28">
        <v>0.33</v>
      </c>
      <c r="N28">
        <v>-513</v>
      </c>
      <c r="O28">
        <v>350</v>
      </c>
      <c r="P28">
        <v>6.8</v>
      </c>
      <c r="Q28">
        <v>5.1</v>
      </c>
      <c r="R28">
        <v>283</v>
      </c>
      <c r="S28">
        <v>87</v>
      </c>
      <c r="T28">
        <v>0.48</v>
      </c>
      <c r="W28" s="3">
        <f t="shared" si="0"/>
        <v>1.1848484848484848</v>
      </c>
    </row>
    <row r="29" spans="1:25" ht="12.75">
      <c r="A29" t="s">
        <v>14</v>
      </c>
      <c r="B29">
        <v>2</v>
      </c>
      <c r="C29">
        <v>10</v>
      </c>
      <c r="D29" s="3">
        <v>0.19</v>
      </c>
      <c r="E29" s="3">
        <v>19.4</v>
      </c>
      <c r="F29" s="3">
        <v>19.3</v>
      </c>
      <c r="G29" s="3">
        <f t="shared" si="1"/>
        <v>-0.09999999999999787</v>
      </c>
      <c r="H29" s="3">
        <v>3.4</v>
      </c>
      <c r="I29" s="5">
        <v>0.345</v>
      </c>
      <c r="J29" s="3">
        <v>2.34</v>
      </c>
      <c r="K29" s="3">
        <v>-1571.82</v>
      </c>
      <c r="M29">
        <v>0.27</v>
      </c>
      <c r="N29">
        <v>-1587</v>
      </c>
      <c r="O29">
        <v>400</v>
      </c>
      <c r="P29">
        <v>5.2</v>
      </c>
      <c r="Q29">
        <v>4.5</v>
      </c>
      <c r="R29">
        <v>373</v>
      </c>
      <c r="T29">
        <v>0.52</v>
      </c>
      <c r="W29" s="3">
        <f t="shared" si="0"/>
        <v>1.2777777777777777</v>
      </c>
      <c r="X29" s="3">
        <f>+K29/N29</f>
        <v>0.9904347826086957</v>
      </c>
      <c r="Y29" s="3"/>
    </row>
    <row r="30" spans="1:25" ht="12.75">
      <c r="A30" t="s">
        <v>15</v>
      </c>
      <c r="B30">
        <v>2</v>
      </c>
      <c r="C30">
        <v>10</v>
      </c>
      <c r="D30" s="3">
        <v>0.19</v>
      </c>
      <c r="E30" s="3">
        <v>11</v>
      </c>
      <c r="F30" s="3">
        <v>10.9</v>
      </c>
      <c r="G30" s="3">
        <f t="shared" si="1"/>
        <v>-0.09999999999999964</v>
      </c>
      <c r="H30" s="3">
        <v>3.4</v>
      </c>
      <c r="I30" s="5">
        <v>0.345</v>
      </c>
      <c r="J30" s="3">
        <v>2.41</v>
      </c>
      <c r="K30" s="3">
        <v>-1526.16</v>
      </c>
      <c r="M30">
        <v>0.3</v>
      </c>
      <c r="N30">
        <v>-148</v>
      </c>
      <c r="O30">
        <v>700</v>
      </c>
      <c r="P30">
        <v>7</v>
      </c>
      <c r="Q30">
        <v>6.4</v>
      </c>
      <c r="R30">
        <v>202</v>
      </c>
      <c r="S30">
        <v>257</v>
      </c>
      <c r="T30">
        <v>0.23</v>
      </c>
      <c r="W30" s="3">
        <f t="shared" si="0"/>
        <v>1.15</v>
      </c>
      <c r="X30" s="3">
        <f>+K30/N30</f>
        <v>10.311891891891893</v>
      </c>
      <c r="Y30" s="3"/>
    </row>
    <row r="31" spans="1:25" ht="12.75">
      <c r="A31" t="s">
        <v>16</v>
      </c>
      <c r="B31">
        <v>2</v>
      </c>
      <c r="C31">
        <v>10</v>
      </c>
      <c r="D31" s="3">
        <v>0.19</v>
      </c>
      <c r="E31" s="3">
        <v>11.2</v>
      </c>
      <c r="F31" s="3">
        <v>11</v>
      </c>
      <c r="G31" s="3">
        <f t="shared" si="1"/>
        <v>-0.1999999999999993</v>
      </c>
      <c r="H31" s="3">
        <v>3.7</v>
      </c>
      <c r="I31" s="5">
        <v>0.384</v>
      </c>
      <c r="J31" s="3">
        <v>16.19</v>
      </c>
      <c r="K31" s="3">
        <v>-311.78</v>
      </c>
      <c r="M31">
        <v>0.39</v>
      </c>
      <c r="N31">
        <v>-1270</v>
      </c>
      <c r="O31">
        <v>700</v>
      </c>
      <c r="P31">
        <v>11.3</v>
      </c>
      <c r="Q31">
        <v>7.6</v>
      </c>
      <c r="R31">
        <v>243</v>
      </c>
      <c r="S31">
        <v>514</v>
      </c>
      <c r="T31">
        <v>0.12</v>
      </c>
      <c r="W31" s="3">
        <f t="shared" si="0"/>
        <v>0.9846153846153846</v>
      </c>
      <c r="X31" s="3">
        <f>+K31/N31</f>
        <v>0.24549606299212595</v>
      </c>
      <c r="Y31" s="3"/>
    </row>
    <row r="33" spans="22:24" ht="12.75">
      <c r="V33" t="s">
        <v>33</v>
      </c>
      <c r="W33" s="3">
        <f>AVERAGE(W4:W31)</f>
        <v>1.0381563857216618</v>
      </c>
      <c r="X33" s="3">
        <f>AVERAGE(X4:X31)</f>
        <v>2.47847522511385</v>
      </c>
    </row>
    <row r="34" spans="2:24" ht="12.75">
      <c r="B34" t="s">
        <v>2</v>
      </c>
      <c r="C34" s="6" t="s">
        <v>4</v>
      </c>
      <c r="D34" s="3" t="s">
        <v>73</v>
      </c>
      <c r="V34" t="s">
        <v>34</v>
      </c>
      <c r="W34" s="3">
        <f>STDEV(W4:W31)</f>
        <v>0.1522373906905509</v>
      </c>
      <c r="X34" s="3">
        <f>STDEV(X4:X31)</f>
        <v>2.779472838487636</v>
      </c>
    </row>
    <row r="35" spans="2:4" ht="12.75">
      <c r="B35" t="s">
        <v>1</v>
      </c>
      <c r="C35" s="6" t="s">
        <v>4</v>
      </c>
      <c r="D35" s="3" t="s">
        <v>73</v>
      </c>
    </row>
    <row r="36" spans="2:24" ht="12.75">
      <c r="B36" t="s">
        <v>3</v>
      </c>
      <c r="C36" s="6" t="s">
        <v>4</v>
      </c>
      <c r="D36" s="3" t="s">
        <v>74</v>
      </c>
      <c r="V36" t="s">
        <v>35</v>
      </c>
      <c r="W36" s="3">
        <v>1.0674792139077853</v>
      </c>
      <c r="X36" s="3">
        <v>1.4144284479144833</v>
      </c>
    </row>
    <row r="37" spans="2:4" ht="12.75">
      <c r="B37" t="s">
        <v>17</v>
      </c>
      <c r="C37" s="7" t="s">
        <v>6</v>
      </c>
      <c r="D37" s="3" t="s">
        <v>75</v>
      </c>
    </row>
    <row r="38" spans="2:13" ht="12.75">
      <c r="B38" t="s">
        <v>20</v>
      </c>
      <c r="C38" s="7" t="s">
        <v>6</v>
      </c>
      <c r="D38" s="3" t="s">
        <v>76</v>
      </c>
      <c r="M38" t="s">
        <v>44</v>
      </c>
    </row>
    <row r="39" spans="2:13" ht="12.75">
      <c r="B39" t="s">
        <v>18</v>
      </c>
      <c r="C39" s="7" t="s">
        <v>6</v>
      </c>
      <c r="D39" s="3" t="s">
        <v>77</v>
      </c>
      <c r="M39" t="s">
        <v>45</v>
      </c>
    </row>
    <row r="40" spans="2:4" ht="12.75">
      <c r="B40" t="s">
        <v>71</v>
      </c>
      <c r="C40" s="7" t="s">
        <v>5</v>
      </c>
      <c r="D40" s="3" t="s">
        <v>78</v>
      </c>
    </row>
    <row r="41" spans="2:13" ht="12.75">
      <c r="B41" t="s">
        <v>21</v>
      </c>
      <c r="C41" s="7" t="s">
        <v>5</v>
      </c>
      <c r="D41" s="3" t="s">
        <v>79</v>
      </c>
      <c r="M41" t="s">
        <v>46</v>
      </c>
    </row>
    <row r="42" spans="2:13" ht="12.75">
      <c r="B42" t="s">
        <v>22</v>
      </c>
      <c r="C42" s="7" t="s">
        <v>72</v>
      </c>
      <c r="D42" s="3" t="s">
        <v>80</v>
      </c>
      <c r="M42" t="s">
        <v>47</v>
      </c>
    </row>
    <row r="43" spans="2:13" ht="12.75">
      <c r="B43" t="s">
        <v>24</v>
      </c>
      <c r="C43" s="7" t="s">
        <v>4</v>
      </c>
      <c r="D43" s="3" t="s">
        <v>81</v>
      </c>
      <c r="M43" t="s">
        <v>48</v>
      </c>
    </row>
    <row r="44" ht="12.75">
      <c r="M44" t="s">
        <v>49</v>
      </c>
    </row>
    <row r="45" ht="12.75">
      <c r="M45" t="s">
        <v>50</v>
      </c>
    </row>
    <row r="46" ht="12.75">
      <c r="M46" t="s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Irwin</cp:lastModifiedBy>
  <dcterms:created xsi:type="dcterms:W3CDTF">2011-01-04T02:24:00Z</dcterms:created>
  <dcterms:modified xsi:type="dcterms:W3CDTF">2011-01-11T19:07:03Z</dcterms:modified>
  <cp:category/>
  <cp:version/>
  <cp:contentType/>
  <cp:contentStatus/>
</cp:coreProperties>
</file>